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72"/>
  </bookViews>
  <sheets>
    <sheet name="Blad1" sheetId="1" r:id="rId1"/>
  </sheets>
  <calcPr calcId="144525"/>
</workbook>
</file>

<file path=xl/calcChain.xml><?xml version="1.0" encoding="utf-8"?>
<calcChain xmlns="http://schemas.openxmlformats.org/spreadsheetml/2006/main">
  <c r="C23" i="1" l="1"/>
  <c r="C19" i="1"/>
  <c r="C17" i="1"/>
  <c r="C16" i="1"/>
  <c r="C14" i="1"/>
  <c r="C13" i="1"/>
  <c r="C12" i="1"/>
  <c r="F7" i="1" l="1"/>
  <c r="F6" i="1"/>
  <c r="F5" i="1"/>
  <c r="C8" i="1" l="1"/>
  <c r="C5" i="1"/>
  <c r="C22" i="1" l="1"/>
  <c r="C6" i="1"/>
  <c r="C10" i="1" l="1"/>
  <c r="C11" i="1" s="1"/>
  <c r="C9" i="1"/>
  <c r="C18" i="1"/>
  <c r="C15" i="1"/>
  <c r="C7" i="1" l="1"/>
</calcChain>
</file>

<file path=xl/sharedStrings.xml><?xml version="1.0" encoding="utf-8"?>
<sst xmlns="http://schemas.openxmlformats.org/spreadsheetml/2006/main" count="23" uniqueCount="22">
  <si>
    <t>Jaar</t>
  </si>
  <si>
    <t>Nieuwjaar</t>
  </si>
  <si>
    <t>Pasen</t>
  </si>
  <si>
    <t>2de paasdag</t>
  </si>
  <si>
    <t>Pinksteren</t>
  </si>
  <si>
    <t>Kerstmis</t>
  </si>
  <si>
    <t>2de Kerstdag</t>
  </si>
  <si>
    <t>Allerheiligen</t>
  </si>
  <si>
    <t>Allerzielen</t>
  </si>
  <si>
    <t>Begin zomertijd</t>
  </si>
  <si>
    <t>Begin wintertijd</t>
  </si>
  <si>
    <t>OLH hemelvaart</t>
  </si>
  <si>
    <t>OLV Hemelvaart</t>
  </si>
  <si>
    <t>Laatste dag</t>
  </si>
  <si>
    <t>Verjaardagen</t>
  </si>
  <si>
    <t xml:space="preserve">Feestdagen </t>
  </si>
  <si>
    <t>Verjaardag X</t>
  </si>
  <si>
    <t>Verjaardag Z</t>
  </si>
  <si>
    <t>2de Pinksterdag</t>
  </si>
  <si>
    <t>Nationale feestdag (B)</t>
  </si>
  <si>
    <t>Feest van de arbeid</t>
  </si>
  <si>
    <t>Wapenstilstand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</si>
</sst>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\ d\ mmmm"/>
    <numFmt numFmtId="165" formatCode="[$-F800]dddd\,\ mmmm\ dd\,\ yyyy"/>
  </numFmts>
  <fonts count="2" x14ac:knownFonts="1">
    <font>
      <sz val="1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Fill="1" applyBorder="1" applyAlignment="1">
      <alignment horizontal="right"/>
    </xf>
    <xf numFmtId="0" fontId="1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0" fontId="1" fillId="0" borderId="3" xfId="0" applyFont="1" applyBorder="1"/>
    <xf numFmtId="164" fontId="1" fillId="0" borderId="3" xfId="0" applyNumberFormat="1" applyFont="1" applyBorder="1"/>
    <xf numFmtId="164" fontId="1" fillId="0" borderId="2" xfId="0" quotePrefix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1" fillId="0" borderId="0" xfId="0" applyNumberFormat="1" applyFont="1"/>
    <xf numFmtId="165" fontId="0" fillId="0" borderId="0" xfId="0" quotePrefix="1" applyNumberFormat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Standaard" xfId="0" builtinId="0"/>
  </cellStyles>
  <dxfs count="7"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4"/>
  <sheetViews>
    <sheetView showGridLines="0" tabSelected="1" workbookViewId="0">
      <selection activeCell="E23" sqref="E23"/>
    </sheetView>
  </sheetViews>
  <sheetFormatPr defaultColWidth="11.5703125" defaultRowHeight="18" x14ac:dyDescent="0.25"/>
  <cols>
    <col min="1" max="1" width="4.28515625" style="2" customWidth="1"/>
    <col min="2" max="2" width="30.85546875" style="2" bestFit="1" customWidth="1"/>
    <col min="3" max="3" width="42.140625" style="2" customWidth="1"/>
    <col min="4" max="4" width="6.28515625" style="2" customWidth="1"/>
    <col min="5" max="5" width="35.85546875" style="2" bestFit="1" customWidth="1"/>
    <col min="6" max="6" width="34.140625" style="2" customWidth="1"/>
    <col min="7" max="16384" width="11.5703125" style="2"/>
  </cols>
  <sheetData>
    <row r="1" spans="2:6" x14ac:dyDescent="0.25">
      <c r="C1" s="1"/>
    </row>
    <row r="2" spans="2:6" x14ac:dyDescent="0.25">
      <c r="B2" s="3" t="s">
        <v>0</v>
      </c>
      <c r="C2" s="4">
        <v>2013</v>
      </c>
    </row>
    <row r="4" spans="2:6" x14ac:dyDescent="0.25">
      <c r="B4" s="12" t="s">
        <v>15</v>
      </c>
      <c r="C4" s="13"/>
      <c r="E4" s="14" t="s">
        <v>14</v>
      </c>
      <c r="F4" s="15"/>
    </row>
    <row r="5" spans="2:6" x14ac:dyDescent="0.25">
      <c r="B5" s="9" t="s">
        <v>1</v>
      </c>
      <c r="C5" s="5">
        <f>DATE(C2,1,1)</f>
        <v>41275</v>
      </c>
      <c r="E5" s="6" t="s">
        <v>16</v>
      </c>
      <c r="F5" s="7">
        <f>DATE(C2,1,2)</f>
        <v>41276</v>
      </c>
    </row>
    <row r="6" spans="2:6" x14ac:dyDescent="0.25">
      <c r="B6" s="9" t="s">
        <v>2</v>
      </c>
      <c r="C6" s="8">
        <f>FIXED(("4/"&amp;C2)/7+MOD(MOD(C2,19)*19-7,30)*14%,0)*7-6</f>
        <v>41364</v>
      </c>
      <c r="E6" s="6" t="s">
        <v>17</v>
      </c>
      <c r="F6" s="7">
        <f>DATE(C2,2,2)</f>
        <v>41307</v>
      </c>
    </row>
    <row r="7" spans="2:6" x14ac:dyDescent="0.25">
      <c r="B7" s="9" t="s">
        <v>3</v>
      </c>
      <c r="C7" s="5">
        <f>C6+1</f>
        <v>41365</v>
      </c>
      <c r="E7" s="6" t="s">
        <v>17</v>
      </c>
      <c r="F7" s="7">
        <f>DATE(C2,3,18)</f>
        <v>41351</v>
      </c>
    </row>
    <row r="8" spans="2:6" x14ac:dyDescent="0.25">
      <c r="B8" s="9" t="s">
        <v>20</v>
      </c>
      <c r="C8" s="5">
        <f>DATE(C2,5,1)</f>
        <v>41395</v>
      </c>
      <c r="E8" s="6"/>
      <c r="F8" s="7"/>
    </row>
    <row r="9" spans="2:6" x14ac:dyDescent="0.25">
      <c r="B9" s="9" t="s">
        <v>11</v>
      </c>
      <c r="C9" s="5">
        <f>C6+39</f>
        <v>41403</v>
      </c>
      <c r="E9" s="6"/>
      <c r="F9" s="7"/>
    </row>
    <row r="10" spans="2:6" x14ac:dyDescent="0.25">
      <c r="B10" s="9" t="s">
        <v>4</v>
      </c>
      <c r="C10" s="5">
        <f>C6+49</f>
        <v>41413</v>
      </c>
      <c r="E10" s="6"/>
      <c r="F10" s="6"/>
    </row>
    <row r="11" spans="2:6" x14ac:dyDescent="0.25">
      <c r="B11" s="9" t="s">
        <v>18</v>
      </c>
      <c r="C11" s="5">
        <f>C10+1</f>
        <v>41414</v>
      </c>
      <c r="E11" s="6"/>
      <c r="F11" s="7"/>
    </row>
    <row r="12" spans="2:6" x14ac:dyDescent="0.25">
      <c r="B12" s="9" t="s">
        <v>19</v>
      </c>
      <c r="C12" s="5">
        <f>DATE(C2,7,21)</f>
        <v>41476</v>
      </c>
      <c r="E12" s="6"/>
      <c r="F12" s="6"/>
    </row>
    <row r="13" spans="2:6" x14ac:dyDescent="0.25">
      <c r="B13" s="9" t="s">
        <v>12</v>
      </c>
      <c r="C13" s="5">
        <f>DATE(C2,8,15)</f>
        <v>41501</v>
      </c>
      <c r="E13" s="6"/>
      <c r="F13" s="7"/>
    </row>
    <row r="14" spans="2:6" x14ac:dyDescent="0.25">
      <c r="B14" s="9" t="s">
        <v>7</v>
      </c>
      <c r="C14" s="5">
        <f>DATE(C2,11,1)</f>
        <v>41579</v>
      </c>
      <c r="E14" s="6"/>
      <c r="F14" s="7"/>
    </row>
    <row r="15" spans="2:6" x14ac:dyDescent="0.25">
      <c r="B15" s="9" t="s">
        <v>8</v>
      </c>
      <c r="C15" s="5">
        <f>C14+1</f>
        <v>41580</v>
      </c>
      <c r="E15" s="6"/>
      <c r="F15" s="7"/>
    </row>
    <row r="16" spans="2:6" x14ac:dyDescent="0.25">
      <c r="B16" s="9" t="s">
        <v>21</v>
      </c>
      <c r="C16" s="5">
        <f>DATE(C2,11,11)</f>
        <v>41589</v>
      </c>
      <c r="E16" s="6"/>
      <c r="F16" s="7"/>
    </row>
    <row r="17" spans="2:6" x14ac:dyDescent="0.25">
      <c r="B17" s="9" t="s">
        <v>5</v>
      </c>
      <c r="C17" s="5">
        <f>DATE(C2,12,25)</f>
        <v>41633</v>
      </c>
      <c r="E17" s="6"/>
      <c r="F17" s="7"/>
    </row>
    <row r="18" spans="2:6" x14ac:dyDescent="0.25">
      <c r="B18" s="9" t="s">
        <v>6</v>
      </c>
      <c r="C18" s="5">
        <f>C17+1</f>
        <v>41634</v>
      </c>
      <c r="E18" s="6"/>
      <c r="F18" s="7"/>
    </row>
    <row r="19" spans="2:6" x14ac:dyDescent="0.25">
      <c r="B19" s="9" t="s">
        <v>13</v>
      </c>
      <c r="C19" s="5">
        <f>DATE(C2,12,31)</f>
        <v>41639</v>
      </c>
      <c r="E19" s="6"/>
      <c r="F19" s="7"/>
    </row>
    <row r="20" spans="2:6" x14ac:dyDescent="0.25">
      <c r="B20" s="1"/>
    </row>
    <row r="21" spans="2:6" x14ac:dyDescent="0.25">
      <c r="B21" s="1"/>
    </row>
    <row r="22" spans="2:6" x14ac:dyDescent="0.25">
      <c r="B22" s="9" t="s">
        <v>9</v>
      </c>
      <c r="C22" s="5">
        <f>DATE(C2,3,31)-WEEKDAY(DATE(C2,3,31))+1</f>
        <v>41364</v>
      </c>
    </row>
    <row r="23" spans="2:6" x14ac:dyDescent="0.25">
      <c r="B23" s="9" t="s">
        <v>10</v>
      </c>
      <c r="C23" s="5">
        <f>DATE(C2,10,31)-WEEKDAY(DATE(C2,10,31))+1</f>
        <v>41574</v>
      </c>
      <c r="E23" s="10"/>
    </row>
    <row r="24" spans="2:6" x14ac:dyDescent="0.25">
      <c r="E24" s="11"/>
    </row>
  </sheetData>
  <mergeCells count="2">
    <mergeCell ref="B4:C4"/>
    <mergeCell ref="E4:F4"/>
  </mergeCells>
  <conditionalFormatting sqref="B22:C23">
    <cfRule type="expression" dxfId="6" priority="4">
      <formula>$C5=TODAY()</formula>
    </cfRule>
  </conditionalFormatting>
  <conditionalFormatting sqref="B5:C8">
    <cfRule type="expression" dxfId="5" priority="5">
      <formula>$C1048568=TODAY()</formula>
    </cfRule>
  </conditionalFormatting>
  <conditionalFormatting sqref="B9:C15 B16">
    <cfRule type="expression" dxfId="4" priority="7">
      <formula>$C1048571=TODAY()</formula>
    </cfRule>
  </conditionalFormatting>
  <conditionalFormatting sqref="B17:C19">
    <cfRule type="expression" dxfId="3" priority="8">
      <formula>$C1=TODAY()</formula>
    </cfRule>
  </conditionalFormatting>
  <conditionalFormatting sqref="C16">
    <cfRule type="expression" dxfId="2" priority="3">
      <formula>$C1048576=TODAY()</formula>
    </cfRule>
  </conditionalFormatting>
  <conditionalFormatting sqref="B5:C23">
    <cfRule type="timePeriod" dxfId="1" priority="2" timePeriod="today">
      <formula>FLOOR(B5,1)=TODAY()</formula>
    </cfRule>
    <cfRule type="expression" dxfId="0" priority="1">
      <formula>"C5=(VANDAAG)"</formula>
    </cfRule>
  </conditionalFormatting>
  <dataValidations count="1">
    <dataValidation type="list" operator="equal" allowBlank="1" showErrorMessage="1" sqref="C2">
      <formula1>"2011,2012,2013,2014,2015,2016,2017,2018,2019,2020,"</formula1>
    </dataValidation>
  </dataValidations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Roman,Standaard"&amp;12&amp;A</oddHeader>
    <oddFooter>&amp;C&amp;"Times New Roman,Standaard"&amp;12Pagina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Tino</dc:creator>
  <cp:lastModifiedBy>peter</cp:lastModifiedBy>
  <dcterms:created xsi:type="dcterms:W3CDTF">2009-11-01T18:46:37Z</dcterms:created>
  <dcterms:modified xsi:type="dcterms:W3CDTF">2011-03-14T13:41:51Z</dcterms:modified>
</cp:coreProperties>
</file>